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1600" windowHeight="9780" activeTab="0"/>
  </bookViews>
  <sheets>
    <sheet name="Art. 243 ufp-wzór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<sst xmlns="http://schemas.openxmlformats.org/spreadsheetml/2006/main" count="19" uniqueCount="18">
  <si>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</si>
  <si>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</si>
  <si>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</si>
  <si>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</si>
  <si>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</si>
  <si>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</si>
  <si>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</si>
  <si>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</si>
  <si>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</si>
  <si>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</si>
  <si>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</si>
  <si>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</si>
  <si>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</si>
  <si>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</si>
  <si>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</si>
  <si>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</si>
  <si>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2011-2013</t>
  </si>
  <si>
    <t>Załącznik Nr 2
do zarządzenia Nr 50/2011
Wójta Gminy Brodnica
z dnia 15 listopada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</si>
</sst>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10" fontId="6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F9" sqref="F9"/>
    </sheetView>
  </sheetViews>
  <sheetFormatPr defaultColWidth="9.140625" defaultRowHeight="12.75"/>
  <cols>
    <col min="1" max="1" width="30.8515625" style="1" customWidth="1"/>
    <col min="2" max="8" width="18.140625" style="1" customWidth="1"/>
    <col min="9" max="16384" width="9.140625" style="1" customWidth="1"/>
  </cols>
  <sheetData>
    <row r="1" spans="7:8" ht="63.75" customHeight="1">
      <c r="G1" s="24" t="s">
        <v>17</v>
      </c>
      <c r="H1" s="25"/>
    </row>
    <row r="2" spans="7:8" ht="24" customHeight="1">
      <c r="G2" s="2"/>
      <c r="H2" s="3"/>
    </row>
    <row r="3" spans="1:8" ht="15">
      <c r="A3" s="26" t="s">
        <v>16</v>
      </c>
      <c r="B3" s="26"/>
      <c r="C3" s="26"/>
      <c r="D3" s="26"/>
      <c r="E3" s="26"/>
      <c r="F3" s="26"/>
      <c r="G3" s="26"/>
      <c r="H3" s="26"/>
    </row>
    <row r="4" spans="1:8" ht="15">
      <c r="A4" s="4"/>
      <c r="B4" s="4"/>
      <c r="C4" s="4"/>
      <c r="D4" s="4"/>
      <c r="E4" s="4"/>
      <c r="F4" s="4"/>
      <c r="G4" s="4"/>
      <c r="H4" s="4"/>
    </row>
    <row r="6" spans="1:8" ht="15">
      <c r="A6" s="5" t="s">
        <v>0</v>
      </c>
      <c r="B6" s="6">
        <v>2007</v>
      </c>
      <c r="C6" s="6">
        <v>2008</v>
      </c>
      <c r="D6" s="6">
        <v>2009</v>
      </c>
      <c r="E6" s="6">
        <v>2010</v>
      </c>
      <c r="F6" s="6">
        <v>2011</v>
      </c>
      <c r="G6" s="6">
        <v>2012</v>
      </c>
      <c r="H6" s="6">
        <v>2013</v>
      </c>
    </row>
    <row r="7" spans="1:8" ht="15">
      <c r="A7" s="7" t="s">
        <v>1</v>
      </c>
      <c r="B7" s="8">
        <v>10959997.9</v>
      </c>
      <c r="C7" s="8">
        <v>12190562.81</v>
      </c>
      <c r="D7" s="8">
        <v>12410445.09</v>
      </c>
      <c r="E7" s="8">
        <v>12754908</v>
      </c>
      <c r="F7" s="8">
        <v>13179769</v>
      </c>
      <c r="G7" s="8">
        <v>14027315</v>
      </c>
      <c r="H7" s="8">
        <v>14400000</v>
      </c>
    </row>
    <row r="8" spans="1:8" ht="15">
      <c r="A8" s="7" t="s">
        <v>2</v>
      </c>
      <c r="B8" s="9">
        <v>137983.71</v>
      </c>
      <c r="C8" s="9">
        <v>459059</v>
      </c>
      <c r="D8" s="9">
        <v>135963</v>
      </c>
      <c r="E8" s="9">
        <v>113330</v>
      </c>
      <c r="F8" s="9">
        <v>380000</v>
      </c>
      <c r="G8" s="9">
        <v>750000</v>
      </c>
      <c r="H8" s="9">
        <v>200000</v>
      </c>
    </row>
    <row r="9" spans="1:8" ht="15">
      <c r="A9" s="7" t="s">
        <v>3</v>
      </c>
      <c r="B9" s="9">
        <v>11097981.61</v>
      </c>
      <c r="C9" s="9">
        <v>12649621.81</v>
      </c>
      <c r="D9" s="9">
        <v>12546408.09</v>
      </c>
      <c r="E9" s="9">
        <v>12868238</v>
      </c>
      <c r="F9" s="9">
        <v>13593357</v>
      </c>
      <c r="G9" s="9">
        <v>14787718</v>
      </c>
      <c r="H9" s="9">
        <v>14600000</v>
      </c>
    </row>
    <row r="10" spans="1:8" ht="15">
      <c r="A10" s="7" t="s">
        <v>4</v>
      </c>
      <c r="B10" s="9">
        <v>10369812.56</v>
      </c>
      <c r="C10" s="9">
        <v>11557360.04</v>
      </c>
      <c r="D10" s="9">
        <v>12526488.41</v>
      </c>
      <c r="E10" s="9">
        <v>12928070.15</v>
      </c>
      <c r="F10" s="9">
        <v>13166941</v>
      </c>
      <c r="G10" s="9">
        <v>13594192</v>
      </c>
      <c r="H10" s="9">
        <v>14113970</v>
      </c>
    </row>
    <row r="11" spans="1:8" ht="15">
      <c r="A11" s="7" t="s">
        <v>5</v>
      </c>
      <c r="B11" s="9">
        <v>15725.02</v>
      </c>
      <c r="C11" s="9">
        <v>33527.87</v>
      </c>
      <c r="D11" s="9">
        <v>19787.51</v>
      </c>
      <c r="E11" s="9">
        <v>14012.02</v>
      </c>
      <c r="F11" s="9">
        <v>103000</v>
      </c>
      <c r="G11" s="9">
        <v>92000</v>
      </c>
      <c r="H11" s="9">
        <v>145000</v>
      </c>
    </row>
    <row r="12" spans="1:8" ht="15">
      <c r="A12" s="7" t="s">
        <v>6</v>
      </c>
      <c r="B12" s="9">
        <v>162500</v>
      </c>
      <c r="C12" s="9">
        <v>230500</v>
      </c>
      <c r="D12" s="9">
        <v>262500</v>
      </c>
      <c r="E12" s="9">
        <v>175000</v>
      </c>
      <c r="F12" s="9">
        <v>247450</v>
      </c>
      <c r="G12" s="9">
        <v>247850</v>
      </c>
      <c r="H12" s="9">
        <v>286030</v>
      </c>
    </row>
    <row r="13" spans="1:8" ht="15">
      <c r="A13" s="7" t="s">
        <v>7</v>
      </c>
      <c r="B13" s="9">
        <v>1255500</v>
      </c>
      <c r="C13" s="9">
        <v>1025000</v>
      </c>
      <c r="D13" s="9">
        <v>762500</v>
      </c>
      <c r="E13" s="9">
        <v>2105000</v>
      </c>
      <c r="F13" s="9">
        <v>2005000</v>
      </c>
      <c r="G13" s="9">
        <v>2828930</v>
      </c>
      <c r="H13" s="9">
        <v>2542900</v>
      </c>
    </row>
    <row r="14" spans="1:8" ht="15" hidden="1">
      <c r="A14" s="7"/>
      <c r="B14" s="6">
        <v>2007</v>
      </c>
      <c r="C14" s="6">
        <v>2008</v>
      </c>
      <c r="D14" s="6">
        <v>2009</v>
      </c>
      <c r="E14" s="6">
        <v>2010</v>
      </c>
      <c r="F14" s="6">
        <v>2011</v>
      </c>
      <c r="G14" s="6">
        <v>2012</v>
      </c>
      <c r="H14" s="6">
        <v>2013</v>
      </c>
    </row>
    <row r="15" spans="1:8" ht="15">
      <c r="A15" s="7" t="s">
        <v>8</v>
      </c>
      <c r="B15" s="10">
        <f aca="true" t="shared" si="0" ref="B15:G15">+B13/B9</f>
        <v>0.11312867908059185</v>
      </c>
      <c r="C15" s="10">
        <f t="shared" si="0"/>
        <v>0.0810300904956462</v>
      </c>
      <c r="D15" s="10">
        <f t="shared" si="0"/>
        <v>0.060774366219423684</v>
      </c>
      <c r="E15" s="10">
        <f t="shared" si="0"/>
        <v>0.16358105903854125</v>
      </c>
      <c r="F15" s="10">
        <f t="shared" si="0"/>
        <v>0.14749851710655432</v>
      </c>
      <c r="G15" s="10">
        <f t="shared" si="0"/>
        <v>0.1913026742868643</v>
      </c>
      <c r="H15" s="10">
        <f>+H13/H9</f>
        <v>0.17417123287671232</v>
      </c>
    </row>
    <row r="16" spans="1:8" ht="15">
      <c r="A16" s="7" t="s">
        <v>9</v>
      </c>
      <c r="B16" s="10">
        <f aca="true" t="shared" si="1" ref="B16:G16">(B12+B11)/B9</f>
        <v>0.016059228268986113</v>
      </c>
      <c r="C16" s="10">
        <f t="shared" si="1"/>
        <v>0.020872392389729474</v>
      </c>
      <c r="D16" s="10">
        <f t="shared" si="1"/>
        <v>0.022499468212339967</v>
      </c>
      <c r="E16" s="10">
        <f t="shared" si="1"/>
        <v>0.014688259573688332</v>
      </c>
      <c r="F16" s="10">
        <f t="shared" si="1"/>
        <v>0.02578097522194113</v>
      </c>
      <c r="G16" s="10">
        <f t="shared" si="1"/>
        <v>0.022981909717239672</v>
      </c>
      <c r="H16" s="10">
        <f>(H12+H11)/H9</f>
        <v>0.02952260273972603</v>
      </c>
    </row>
    <row r="17" spans="1:8" s="13" customFormat="1" ht="15">
      <c r="A17" s="11"/>
      <c r="B17" s="12">
        <v>0.15</v>
      </c>
      <c r="C17" s="12">
        <v>0.15</v>
      </c>
      <c r="D17" s="12">
        <v>0.15</v>
      </c>
      <c r="E17" s="12">
        <v>0.15</v>
      </c>
      <c r="F17" s="12">
        <v>0.15</v>
      </c>
      <c r="G17" s="12">
        <v>0.15</v>
      </c>
      <c r="H17" s="12">
        <v>0.15</v>
      </c>
    </row>
    <row r="18" spans="1:8" s="13" customFormat="1" ht="15">
      <c r="A18" s="11"/>
      <c r="B18" s="12"/>
      <c r="C18" s="12"/>
      <c r="D18" s="12"/>
      <c r="E18" s="12">
        <v>0.4176343881717706</v>
      </c>
      <c r="F18" s="12">
        <v>0.359118696394821</v>
      </c>
      <c r="G18" s="12">
        <v>0.28223931010760267</v>
      </c>
      <c r="H18" s="12">
        <v>0.25194397417038006</v>
      </c>
    </row>
    <row r="20" spans="1:8" ht="15">
      <c r="A20" s="14" t="s">
        <v>10</v>
      </c>
      <c r="B20" s="15">
        <f aca="true" t="shared" si="2" ref="B20:G20">+B7+B8-B10</f>
        <v>728169.0500000007</v>
      </c>
      <c r="C20" s="15">
        <f t="shared" si="2"/>
        <v>1092261.7700000014</v>
      </c>
      <c r="D20" s="15">
        <f t="shared" si="2"/>
        <v>19919.679999999702</v>
      </c>
      <c r="E20" s="15">
        <f t="shared" si="2"/>
        <v>-59832.15000000037</v>
      </c>
      <c r="F20" s="15">
        <f t="shared" si="2"/>
        <v>392828</v>
      </c>
      <c r="G20" s="15">
        <f t="shared" si="2"/>
        <v>1183123</v>
      </c>
      <c r="H20" s="15">
        <f>+H7+H8-H10</f>
        <v>486030</v>
      </c>
    </row>
    <row r="21" spans="1:8" ht="15">
      <c r="A21" s="14" t="s">
        <v>11</v>
      </c>
      <c r="B21" s="16">
        <f aca="true" t="shared" si="3" ref="B21:H21">+B20/B9</f>
        <v>0.0656127461360968</v>
      </c>
      <c r="C21" s="16">
        <f t="shared" si="3"/>
        <v>0.08634738543222908</v>
      </c>
      <c r="D21" s="16">
        <f t="shared" si="3"/>
        <v>0.0015876799046474904</v>
      </c>
      <c r="E21" s="16">
        <f t="shared" si="3"/>
        <v>-0.004649599269146279</v>
      </c>
      <c r="F21" s="16">
        <f t="shared" si="3"/>
        <v>0.028898527420415723</v>
      </c>
      <c r="G21" s="16">
        <f t="shared" si="3"/>
        <v>0.08000713835630352</v>
      </c>
      <c r="H21" s="16">
        <f t="shared" si="3"/>
        <v>0.033289726027397264</v>
      </c>
    </row>
    <row r="22" spans="1:8" ht="15">
      <c r="A22" s="14" t="s">
        <v>12</v>
      </c>
      <c r="B22" s="17">
        <f aca="true" t="shared" si="4" ref="B22:H22">+B21</f>
        <v>0.0656127461360968</v>
      </c>
      <c r="C22" s="17">
        <f t="shared" si="4"/>
        <v>0.08634738543222908</v>
      </c>
      <c r="D22" s="17">
        <f t="shared" si="4"/>
        <v>0.0015876799046474904</v>
      </c>
      <c r="E22" s="17">
        <f t="shared" si="4"/>
        <v>-0.004649599269146279</v>
      </c>
      <c r="F22" s="17">
        <f t="shared" si="4"/>
        <v>0.028898527420415723</v>
      </c>
      <c r="G22" s="17">
        <f t="shared" si="4"/>
        <v>0.08000713835630352</v>
      </c>
      <c r="H22" s="17">
        <f t="shared" si="4"/>
        <v>0.033289726027397264</v>
      </c>
    </row>
    <row r="23" spans="1:8" ht="15">
      <c r="A23" s="14"/>
      <c r="B23" s="16"/>
      <c r="C23" s="16"/>
      <c r="D23" s="16"/>
      <c r="E23" s="16"/>
      <c r="F23" s="16"/>
      <c r="G23" s="16"/>
      <c r="H23" s="16"/>
    </row>
    <row r="24" spans="1:8" ht="15">
      <c r="A24" s="18" t="s">
        <v>13</v>
      </c>
      <c r="B24" s="19"/>
      <c r="C24" s="16"/>
      <c r="D24" s="16"/>
      <c r="E24" s="19">
        <f>(+B22+C22+D22)/3</f>
        <v>0.051182603824324456</v>
      </c>
      <c r="F24" s="19">
        <f>(+C22+D22+E22)/3</f>
        <v>0.027761822022576765</v>
      </c>
      <c r="G24" s="19">
        <f>(+D22+E22+F22)/3</f>
        <v>0.008612202685305645</v>
      </c>
      <c r="H24" s="19">
        <f>(+E22+F22+G22)/3</f>
        <v>0.03475202216919099</v>
      </c>
    </row>
    <row r="25" spans="1:8" ht="15">
      <c r="A25" s="18" t="s">
        <v>12</v>
      </c>
      <c r="B25" s="20"/>
      <c r="C25" s="21"/>
      <c r="D25" s="16"/>
      <c r="E25" s="20">
        <f>+E24</f>
        <v>0.051182603824324456</v>
      </c>
      <c r="F25" s="20">
        <f>+F24</f>
        <v>0.027761822022576765</v>
      </c>
      <c r="G25" s="20">
        <f>+G24</f>
        <v>0.008612202685305645</v>
      </c>
      <c r="H25" s="20">
        <f>+H24</f>
        <v>0.03475202216919099</v>
      </c>
    </row>
    <row r="27" spans="1:8" ht="15">
      <c r="A27" s="22" t="s">
        <v>14</v>
      </c>
      <c r="B27" s="23"/>
      <c r="E27" s="15">
        <f>+E24*E9</f>
        <v>658629.9274711172</v>
      </c>
      <c r="F27" s="15">
        <f>+F24*F9</f>
        <v>377376.357723348</v>
      </c>
      <c r="G27" s="15">
        <f>+G24*G9</f>
        <v>127354.82466914262</v>
      </c>
      <c r="H27" s="15">
        <f>+H24*H9</f>
        <v>507379.52367018844</v>
      </c>
    </row>
    <row r="28" spans="1:8" ht="15">
      <c r="A28" s="22" t="s">
        <v>15</v>
      </c>
      <c r="B28" s="23"/>
      <c r="E28" s="15">
        <f>0.15*E9</f>
        <v>1930235.7</v>
      </c>
      <c r="F28" s="15">
        <f>0.15*F9</f>
        <v>2039003.5499999998</v>
      </c>
      <c r="G28" s="15">
        <f>0.15*G9</f>
        <v>2218157.6999999997</v>
      </c>
      <c r="H28" s="15">
        <f>0.15*H9</f>
        <v>2190000</v>
      </c>
    </row>
    <row r="29" spans="1:2" ht="15">
      <c r="A29" s="22"/>
      <c r="B29" s="22"/>
    </row>
  </sheetData>
  <mergeCells count="2">
    <mergeCell ref="G1:H1"/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Kasia</cp:lastModifiedBy>
  <cp:lastPrinted>2011-11-15T09:15:23Z</cp:lastPrinted>
  <dcterms:created xsi:type="dcterms:W3CDTF">2010-09-24T07:39:40Z</dcterms:created>
  <dcterms:modified xsi:type="dcterms:W3CDTF">2010-10-01T13:16:39Z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